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GIS\Documents\BILLARD FFB ET LIGUE 4 SEPT 2020\DEVELOPPEMENT\2021 OPERATION REBOOST FFB\"/>
    </mc:Choice>
  </mc:AlternateContent>
  <xr:revisionPtr revIDLastSave="0" documentId="13_ncr:1_{6C76FA66-C04D-400B-9790-41E0A96D6B8F}" xr6:coauthVersionLast="47" xr6:coauthVersionMax="47" xr10:uidLastSave="{00000000-0000-0000-0000-000000000000}"/>
  <bookViews>
    <workbookView xWindow="-120" yWindow="-120" windowWidth="25440" windowHeight="15390" tabRatio="598" firstSheet="1" activeTab="1" xr2:uid="{4245947E-7707-4CC0-880E-97E8226DCD93}"/>
  </bookViews>
  <sheets>
    <sheet name="Primes a)" sheetId="3" state="hidden" r:id="rId1"/>
    <sheet name="Calculateur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6" l="1"/>
  <c r="D29" i="3"/>
  <c r="D30" i="3" s="1"/>
  <c r="C17" i="6" l="1"/>
  <c r="C19" i="6" s="1"/>
  <c r="D35" i="3"/>
  <c r="D36" i="3" s="1"/>
  <c r="C22" i="6"/>
  <c r="E29" i="3" l="1"/>
  <c r="D31" i="3" s="1"/>
  <c r="D33" i="3" s="1"/>
  <c r="C18" i="6"/>
  <c r="E35" i="3"/>
  <c r="D37" i="3" s="1"/>
  <c r="D38" i="3" s="1"/>
  <c r="C24" i="6" s="1"/>
  <c r="F29" i="3" l="1"/>
  <c r="D32" i="3" s="1"/>
  <c r="C23" i="6" s="1"/>
  <c r="C25" i="6" s="1"/>
</calcChain>
</file>

<file path=xl/sharedStrings.xml><?xml version="1.0" encoding="utf-8"?>
<sst xmlns="http://schemas.openxmlformats.org/spreadsheetml/2006/main" count="45" uniqueCount="40">
  <si>
    <t>Palier</t>
  </si>
  <si>
    <t>Seuil de  Nb licenciés</t>
  </si>
  <si>
    <t>Prime €</t>
  </si>
  <si>
    <t>AXE 2 : Augmentation des licenciés et dépassement de seuils</t>
  </si>
  <si>
    <t>Tranche Départ</t>
  </si>
  <si>
    <t>Incrément du nombre de licenciés et prime correspondante</t>
  </si>
  <si>
    <t>Axe 2</t>
  </si>
  <si>
    <t>Axe 3</t>
  </si>
  <si>
    <t>Axe 1</t>
  </si>
  <si>
    <t>Primes</t>
  </si>
  <si>
    <t>TOTAL</t>
  </si>
  <si>
    <t>AXE 3 : Augmentation ratio Licenciés/Table</t>
  </si>
  <si>
    <t>Seuil de  licenciés/table</t>
  </si>
  <si>
    <t>[1-2]</t>
  </si>
  <si>
    <t>[3-5]</t>
  </si>
  <si>
    <t>[6 et +]</t>
  </si>
  <si>
    <t>Avenir</t>
  </si>
  <si>
    <t>Nombre de licenciés en 2020-21</t>
  </si>
  <si>
    <t>Nombre de Tables</t>
  </si>
  <si>
    <t>Licenciés par table</t>
  </si>
  <si>
    <t>Découverte Femmes</t>
  </si>
  <si>
    <t>Découverte Homme - famille</t>
  </si>
  <si>
    <t>Nombre de licenciés en 2021-22</t>
  </si>
  <si>
    <t>Tranche Arrivée</t>
  </si>
  <si>
    <t>dépassement tranche</t>
  </si>
  <si>
    <t>Incrément</t>
  </si>
  <si>
    <t>Incrément colonne</t>
  </si>
  <si>
    <t>Renseigner les cellules de cette couleur</t>
  </si>
  <si>
    <t>AXE 2</t>
  </si>
  <si>
    <t>AXE 3</t>
  </si>
  <si>
    <t>AXE 1</t>
  </si>
  <si>
    <t>9€ par licence Avenir</t>
  </si>
  <si>
    <t>28€ par licence découverte</t>
  </si>
  <si>
    <t>Valeurs calculées</t>
  </si>
  <si>
    <t>Licences 2021-22</t>
  </si>
  <si>
    <t>Autres (sauf pass scolaire)</t>
  </si>
  <si>
    <t>(*) minimum 2 tables</t>
  </si>
  <si>
    <t xml:space="preserve">(*) Axe 3 </t>
  </si>
  <si>
    <t>Référence de Départ</t>
  </si>
  <si>
    <t>Pointage 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</si>
</sst>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right"/>
      <protection hidden="1"/>
    </xf>
    <xf numFmtId="0" fontId="2" fillId="0" borderId="4" xfId="0" applyFont="1" applyBorder="1" applyAlignment="1" applyProtection="1">
      <alignment horizontal="right"/>
      <protection hidden="1"/>
    </xf>
    <xf numFmtId="0" fontId="2" fillId="0" borderId="4" xfId="0" quotePrefix="1" applyFont="1" applyBorder="1" applyAlignment="1" applyProtection="1">
      <alignment horizontal="right"/>
      <protection hidden="1"/>
    </xf>
    <xf numFmtId="165" fontId="3" fillId="6" borderId="3" xfId="0" applyNumberFormat="1" applyFont="1" applyFill="1" applyBorder="1" applyAlignment="1" applyProtection="1">
      <alignment horizontal="right"/>
      <protection hidden="1"/>
    </xf>
    <xf numFmtId="0" fontId="2" fillId="0" borderId="2" xfId="0" applyFont="1" applyFill="1" applyBorder="1" applyAlignment="1" applyProtection="1">
      <alignment horizontal="right"/>
      <protection hidden="1"/>
    </xf>
    <xf numFmtId="0" fontId="2" fillId="0" borderId="4" xfId="0" applyFont="1" applyFill="1" applyBorder="1" applyAlignment="1" applyProtection="1">
      <alignment horizontal="right"/>
      <protection hidden="1"/>
    </xf>
    <xf numFmtId="165" fontId="3" fillId="6" borderId="6" xfId="0" applyNumberFormat="1" applyFont="1" applyFill="1" applyBorder="1" applyAlignment="1" applyProtection="1">
      <alignment horizontal="right"/>
      <protection hidden="1"/>
    </xf>
    <xf numFmtId="0" fontId="3" fillId="2" borderId="3" xfId="0" applyFont="1" applyFill="1" applyBorder="1" applyAlignment="1" applyProtection="1">
      <alignment horizontal="right"/>
      <protection locked="0"/>
    </xf>
    <xf numFmtId="164" fontId="3" fillId="6" borderId="6" xfId="0" applyNumberFormat="1" applyFont="1" applyFill="1" applyBorder="1" applyAlignment="1" applyProtection="1">
      <alignment horizontal="right"/>
      <protection hidden="1"/>
    </xf>
    <xf numFmtId="0" fontId="3" fillId="2" borderId="6" xfId="0" applyFont="1" applyFill="1" applyBorder="1" applyAlignment="1" applyProtection="1">
      <alignment horizontal="right"/>
      <protection locked="0"/>
    </xf>
    <xf numFmtId="0" fontId="3" fillId="6" borderId="3" xfId="0" applyFont="1" applyFill="1" applyBorder="1" applyAlignment="1" applyProtection="1">
      <alignment horizontal="right"/>
      <protection hidden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3" fillId="7" borderId="20" xfId="0" applyFont="1" applyFill="1" applyBorder="1" applyAlignment="1" applyProtection="1">
      <alignment horizontal="center"/>
      <protection hidden="1"/>
    </xf>
    <xf numFmtId="0" fontId="3" fillId="7" borderId="22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4" fillId="4" borderId="20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2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3" fillId="3" borderId="22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 val="0"/>
        <i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38100</xdr:rowOff>
    </xdr:from>
    <xdr:to>
      <xdr:col>10</xdr:col>
      <xdr:colOff>571500</xdr:colOff>
      <xdr:row>16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980DFE-BA37-43DB-9180-B05DFA72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371600"/>
          <a:ext cx="361950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17</xdr:row>
      <xdr:rowOff>180975</xdr:rowOff>
    </xdr:from>
    <xdr:to>
      <xdr:col>10</xdr:col>
      <xdr:colOff>47625</xdr:colOff>
      <xdr:row>25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B0691-48F5-4CDD-A93D-9EA22BDC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419475"/>
          <a:ext cx="240030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DAC0-F217-431B-A484-07AB2E80ACF5}">
  <dimension ref="B1:F38"/>
  <sheetViews>
    <sheetView showGridLines="0" topLeftCell="A4" workbookViewId="0">
      <selection activeCell="D38" sqref="D38"/>
    </sheetView>
  </sheetViews>
  <sheetFormatPr baseColWidth="10" defaultColWidth="9.140625" defaultRowHeight="15" x14ac:dyDescent="0.25"/>
  <cols>
    <col min="3" max="3" width="26.7109375" bestFit="1" customWidth="1"/>
  </cols>
  <sheetData>
    <row r="1" spans="2:6" ht="15.75" thickBot="1" x14ac:dyDescent="0.3"/>
    <row r="2" spans="2:6" ht="15.75" thickBot="1" x14ac:dyDescent="0.3">
      <c r="B2" s="39" t="s">
        <v>3</v>
      </c>
      <c r="C2" s="40"/>
      <c r="D2" s="40"/>
      <c r="E2" s="40"/>
      <c r="F2" s="41"/>
    </row>
    <row r="3" spans="2:6" ht="15.75" thickBot="1" x14ac:dyDescent="0.3">
      <c r="B3" s="6"/>
      <c r="C3" s="7"/>
      <c r="D3" s="40"/>
      <c r="E3" s="40"/>
      <c r="F3" s="41"/>
    </row>
    <row r="4" spans="2:6" ht="54" customHeight="1" thickBot="1" x14ac:dyDescent="0.3">
      <c r="B4" s="6"/>
      <c r="C4" s="7"/>
      <c r="D4" s="42" t="s">
        <v>5</v>
      </c>
      <c r="E4" s="43"/>
      <c r="F4" s="44"/>
    </row>
    <row r="5" spans="2:6" ht="15" customHeight="1" x14ac:dyDescent="0.25">
      <c r="B5" s="17" t="s">
        <v>0</v>
      </c>
      <c r="C5" s="19" t="s">
        <v>1</v>
      </c>
      <c r="D5" s="20" t="s">
        <v>13</v>
      </c>
      <c r="E5" s="21" t="s">
        <v>14</v>
      </c>
      <c r="F5" s="22" t="s">
        <v>15</v>
      </c>
    </row>
    <row r="6" spans="2:6" ht="15" hidden="1" customHeight="1" x14ac:dyDescent="0.25">
      <c r="B6" s="17">
        <v>0</v>
      </c>
      <c r="C6" s="8">
        <v>0</v>
      </c>
      <c r="D6" s="2">
        <v>0</v>
      </c>
      <c r="E6" s="1">
        <v>0</v>
      </c>
      <c r="F6" s="3">
        <v>0</v>
      </c>
    </row>
    <row r="7" spans="2:6" ht="15" customHeight="1" x14ac:dyDescent="0.25">
      <c r="B7" s="17">
        <v>1</v>
      </c>
      <c r="C7" s="8">
        <v>20</v>
      </c>
      <c r="D7" s="1">
        <v>140</v>
      </c>
      <c r="E7" s="1">
        <v>280</v>
      </c>
      <c r="F7" s="3">
        <v>400</v>
      </c>
    </row>
    <row r="8" spans="2:6" ht="15" customHeight="1" x14ac:dyDescent="0.25">
      <c r="B8" s="17">
        <v>2</v>
      </c>
      <c r="C8" s="8">
        <v>30</v>
      </c>
      <c r="D8" s="1">
        <v>150</v>
      </c>
      <c r="E8" s="1">
        <v>300</v>
      </c>
      <c r="F8" s="3">
        <v>500</v>
      </c>
    </row>
    <row r="9" spans="2:6" ht="15" customHeight="1" x14ac:dyDescent="0.25">
      <c r="B9" s="17">
        <v>3</v>
      </c>
      <c r="C9" s="8">
        <v>40</v>
      </c>
      <c r="D9" s="1">
        <v>160</v>
      </c>
      <c r="E9" s="1">
        <v>320</v>
      </c>
      <c r="F9" s="3">
        <v>600</v>
      </c>
    </row>
    <row r="10" spans="2:6" ht="15" customHeight="1" x14ac:dyDescent="0.25">
      <c r="B10" s="17">
        <v>4</v>
      </c>
      <c r="C10" s="8">
        <v>50</v>
      </c>
      <c r="D10" s="1">
        <v>170</v>
      </c>
      <c r="E10" s="1">
        <v>340</v>
      </c>
      <c r="F10" s="3">
        <v>700</v>
      </c>
    </row>
    <row r="11" spans="2:6" ht="15" customHeight="1" x14ac:dyDescent="0.25">
      <c r="B11" s="17">
        <v>5</v>
      </c>
      <c r="C11" s="8">
        <v>75</v>
      </c>
      <c r="D11" s="1">
        <v>200</v>
      </c>
      <c r="E11" s="1">
        <v>400</v>
      </c>
      <c r="F11" s="3">
        <v>900</v>
      </c>
    </row>
    <row r="12" spans="2:6" ht="15" customHeight="1" x14ac:dyDescent="0.25">
      <c r="B12" s="17">
        <v>6</v>
      </c>
      <c r="C12" s="8">
        <v>100</v>
      </c>
      <c r="D12" s="1">
        <v>220</v>
      </c>
      <c r="E12" s="1">
        <v>440</v>
      </c>
      <c r="F12" s="3">
        <v>1000</v>
      </c>
    </row>
    <row r="13" spans="2:6" ht="15" customHeight="1" x14ac:dyDescent="0.25">
      <c r="B13" s="17">
        <v>7</v>
      </c>
      <c r="C13" s="8">
        <v>150</v>
      </c>
      <c r="D13" s="1">
        <v>230</v>
      </c>
      <c r="E13" s="1">
        <v>460</v>
      </c>
      <c r="F13" s="3">
        <v>1200</v>
      </c>
    </row>
    <row r="14" spans="2:6" ht="15.75" thickBot="1" x14ac:dyDescent="0.3">
      <c r="B14" s="18">
        <v>8</v>
      </c>
      <c r="C14" s="9">
        <v>200</v>
      </c>
      <c r="D14" s="4">
        <v>250</v>
      </c>
      <c r="E14" s="4">
        <v>500</v>
      </c>
      <c r="F14" s="5">
        <v>1500</v>
      </c>
    </row>
    <row r="16" spans="2:6" ht="15.75" thickBot="1" x14ac:dyDescent="0.3"/>
    <row r="17" spans="2:6" ht="15.75" thickBot="1" x14ac:dyDescent="0.3">
      <c r="B17" s="39" t="s">
        <v>11</v>
      </c>
      <c r="C17" s="40"/>
      <c r="D17" s="40"/>
      <c r="E17" s="40"/>
      <c r="F17" s="41"/>
    </row>
    <row r="18" spans="2:6" ht="15.75" thickBot="1" x14ac:dyDescent="0.3">
      <c r="B18" s="6"/>
      <c r="C18" s="7"/>
      <c r="D18" s="10"/>
      <c r="E18" s="7"/>
      <c r="F18" s="11"/>
    </row>
    <row r="19" spans="2:6" x14ac:dyDescent="0.25">
      <c r="B19" s="6"/>
      <c r="C19" s="19" t="s">
        <v>12</v>
      </c>
      <c r="D19" s="23" t="s">
        <v>2</v>
      </c>
      <c r="E19" s="7"/>
      <c r="F19" s="11"/>
    </row>
    <row r="20" spans="2:6" x14ac:dyDescent="0.25">
      <c r="B20" s="6"/>
      <c r="C20" s="8">
        <v>7</v>
      </c>
      <c r="D20" s="24">
        <v>450</v>
      </c>
      <c r="E20" s="7"/>
      <c r="F20" s="11"/>
    </row>
    <row r="21" spans="2:6" x14ac:dyDescent="0.25">
      <c r="B21" s="6"/>
      <c r="C21" s="8">
        <v>8</v>
      </c>
      <c r="D21" s="24">
        <v>650</v>
      </c>
      <c r="E21" s="7"/>
      <c r="F21" s="11"/>
    </row>
    <row r="22" spans="2:6" x14ac:dyDescent="0.25">
      <c r="B22" s="6"/>
      <c r="C22" s="8">
        <v>9</v>
      </c>
      <c r="D22" s="24">
        <v>900</v>
      </c>
      <c r="E22" s="7"/>
      <c r="F22" s="11"/>
    </row>
    <row r="23" spans="2:6" x14ac:dyDescent="0.25">
      <c r="B23" s="6"/>
      <c r="C23" s="8">
        <v>10</v>
      </c>
      <c r="D23" s="24">
        <v>1000</v>
      </c>
      <c r="E23" s="7"/>
      <c r="F23" s="11"/>
    </row>
    <row r="24" spans="2:6" x14ac:dyDescent="0.25">
      <c r="B24" s="6"/>
      <c r="C24" s="8">
        <v>12</v>
      </c>
      <c r="D24" s="24">
        <v>1500</v>
      </c>
      <c r="E24" s="7"/>
      <c r="F24" s="11"/>
    </row>
    <row r="25" spans="2:6" ht="15.75" thickBot="1" x14ac:dyDescent="0.3">
      <c r="B25" s="6"/>
      <c r="C25" s="9">
        <v>15</v>
      </c>
      <c r="D25" s="25">
        <v>1800</v>
      </c>
      <c r="E25" s="7"/>
      <c r="F25" s="11"/>
    </row>
    <row r="26" spans="2:6" ht="15.75" thickBot="1" x14ac:dyDescent="0.3">
      <c r="B26" s="12"/>
      <c r="C26" s="13"/>
      <c r="D26" s="13"/>
      <c r="E26" s="13"/>
      <c r="F26" s="14"/>
    </row>
    <row r="29" spans="2:6" x14ac:dyDescent="0.25">
      <c r="C29" t="s">
        <v>6</v>
      </c>
      <c r="D29">
        <f>Calculateur!C6</f>
        <v>0</v>
      </c>
      <c r="E29">
        <f>Calculateur!C17</f>
        <v>0</v>
      </c>
      <c r="F29">
        <f>E29-D29</f>
        <v>0</v>
      </c>
    </row>
    <row r="30" spans="2:6" x14ac:dyDescent="0.25">
      <c r="C30" t="s">
        <v>4</v>
      </c>
      <c r="D30">
        <f>IF(D29&lt;C7,0,IF(D29&lt;C8,1,IF(D29&lt;C9,2,IF(D29&lt;C10,3,IF(D29&lt;C11,4,IF(D29&lt;C12,5,IF(D29&lt;C13,6,IF(D29&lt;C14,7,8))))))))</f>
        <v>0</v>
      </c>
    </row>
    <row r="31" spans="2:6" x14ac:dyDescent="0.25">
      <c r="C31" t="s">
        <v>23</v>
      </c>
      <c r="D31">
        <f>IF(E29&lt;C7,0,IF(E29&lt;C8,1,IF(E29&lt;C9,2,IF(E29&lt;C10,3,IF(E29&lt;C11,4,IF(E29&lt;C12,5,IF(E29&lt;C13,6,IF(E29&lt;C14,7,8))))))))</f>
        <v>0</v>
      </c>
    </row>
    <row r="32" spans="2:6" x14ac:dyDescent="0.25">
      <c r="C32" t="s">
        <v>26</v>
      </c>
      <c r="D32">
        <f>IF(F29&lt;3,3,IF(F29&lt;6,4,5))</f>
        <v>3</v>
      </c>
    </row>
    <row r="33" spans="3:5" x14ac:dyDescent="0.25">
      <c r="C33" t="s">
        <v>24</v>
      </c>
      <c r="D33">
        <f>IF(D31&gt;D30,1,0)</f>
        <v>0</v>
      </c>
    </row>
    <row r="35" spans="3:5" x14ac:dyDescent="0.25">
      <c r="C35" t="s">
        <v>7</v>
      </c>
      <c r="D35">
        <f>Calculateur!C8</f>
        <v>0</v>
      </c>
      <c r="E35">
        <f>Calculateur!C19</f>
        <v>0</v>
      </c>
    </row>
    <row r="36" spans="3:5" x14ac:dyDescent="0.25">
      <c r="C36" t="s">
        <v>4</v>
      </c>
      <c r="D36">
        <f>IF(D35&lt;C20,0,IF(D35&lt;C21,7,IF(D35&lt;C22,8,IF(D35&lt;C23,9,IF(D35&lt;C24,10,IF(D35&lt;C25,12,15))))))</f>
        <v>0</v>
      </c>
    </row>
    <row r="37" spans="3:5" x14ac:dyDescent="0.25">
      <c r="C37" t="s">
        <v>23</v>
      </c>
      <c r="D37">
        <f>IF(E35&lt;C20,0,IF(E35&lt;C21,7,IF(E35&lt;C22,8,IF(E35&lt;C23,9,IF(E35&lt;C24,10,IF(E35&lt;C25,12,15))))))</f>
        <v>0</v>
      </c>
    </row>
    <row r="38" spans="3:5" x14ac:dyDescent="0.25">
      <c r="C38" t="s">
        <v>24</v>
      </c>
      <c r="D38">
        <f>IF(D37&gt;D36,1,0)</f>
        <v>0</v>
      </c>
    </row>
  </sheetData>
  <mergeCells count="4">
    <mergeCell ref="B17:F17"/>
    <mergeCell ref="D3:F3"/>
    <mergeCell ref="B2:F2"/>
    <mergeCell ref="D4:F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3B25-9692-4540-8A6D-9C80FD37D9B4}">
  <dimension ref="B1:K30"/>
  <sheetViews>
    <sheetView showGridLines="0" showRowColHeaders="0" tabSelected="1" workbookViewId="0">
      <selection activeCell="C14" sqref="C14"/>
    </sheetView>
  </sheetViews>
  <sheetFormatPr baseColWidth="10" defaultColWidth="9.140625" defaultRowHeight="15" x14ac:dyDescent="0.25"/>
  <cols>
    <col min="1" max="1" width="34.5703125" style="15" customWidth="1"/>
    <col min="2" max="2" width="37.42578125" style="15" bestFit="1" customWidth="1"/>
    <col min="3" max="3" width="10.5703125" style="16" customWidth="1"/>
    <col min="4" max="16384" width="9.140625" style="15"/>
  </cols>
  <sheetData>
    <row r="1" spans="2:11" s="26" customFormat="1" ht="15" customHeight="1" thickBot="1" x14ac:dyDescent="0.3">
      <c r="C1" s="27"/>
    </row>
    <row r="2" spans="2:11" s="26" customFormat="1" ht="15" customHeight="1" x14ac:dyDescent="0.25">
      <c r="B2" s="47" t="s">
        <v>27</v>
      </c>
      <c r="C2" s="48"/>
    </row>
    <row r="3" spans="2:11" s="26" customFormat="1" ht="15" customHeight="1" thickBot="1" x14ac:dyDescent="0.3">
      <c r="B3" s="51" t="s">
        <v>33</v>
      </c>
      <c r="C3" s="52"/>
      <c r="F3" s="49" t="s">
        <v>30</v>
      </c>
      <c r="G3" s="49"/>
      <c r="H3" s="49"/>
      <c r="I3" s="49"/>
      <c r="J3" s="49"/>
      <c r="K3" s="49"/>
    </row>
    <row r="4" spans="2:11" s="26" customFormat="1" ht="15" customHeight="1" thickBot="1" x14ac:dyDescent="0.3">
      <c r="C4" s="27"/>
      <c r="F4" s="50" t="s">
        <v>31</v>
      </c>
      <c r="G4" s="50"/>
      <c r="H4" s="50"/>
      <c r="I4" s="50"/>
      <c r="J4" s="50"/>
      <c r="K4" s="50"/>
    </row>
    <row r="5" spans="2:11" s="26" customFormat="1" ht="15" customHeight="1" x14ac:dyDescent="0.25">
      <c r="B5" s="53" t="s">
        <v>38</v>
      </c>
      <c r="C5" s="54"/>
      <c r="F5" s="50" t="s">
        <v>32</v>
      </c>
      <c r="G5" s="50"/>
      <c r="H5" s="50"/>
      <c r="I5" s="50"/>
      <c r="J5" s="50"/>
      <c r="K5" s="50"/>
    </row>
    <row r="6" spans="2:11" s="26" customFormat="1" ht="15" customHeight="1" x14ac:dyDescent="0.25">
      <c r="B6" s="28" t="s">
        <v>17</v>
      </c>
      <c r="C6" s="35"/>
    </row>
    <row r="7" spans="2:11" s="26" customFormat="1" ht="15" customHeight="1" x14ac:dyDescent="0.25">
      <c r="B7" s="28" t="s">
        <v>18</v>
      </c>
      <c r="C7" s="35"/>
      <c r="F7" s="49" t="s">
        <v>28</v>
      </c>
      <c r="G7" s="49"/>
      <c r="H7" s="49"/>
      <c r="I7" s="49"/>
      <c r="J7" s="49"/>
      <c r="K7" s="49"/>
    </row>
    <row r="8" spans="2:11" s="26" customFormat="1" ht="15" customHeight="1" thickBot="1" x14ac:dyDescent="0.3">
      <c r="B8" s="29" t="s">
        <v>19</v>
      </c>
      <c r="C8" s="36">
        <f>IF(C7=0,0,C6/C7)</f>
        <v>0</v>
      </c>
    </row>
    <row r="9" spans="2:11" s="26" customFormat="1" ht="15" customHeight="1" thickBot="1" x14ac:dyDescent="0.3">
      <c r="C9" s="27"/>
    </row>
    <row r="10" spans="2:11" s="26" customFormat="1" ht="15" customHeight="1" x14ac:dyDescent="0.25">
      <c r="B10" s="55" t="s">
        <v>34</v>
      </c>
      <c r="C10" s="56"/>
    </row>
    <row r="11" spans="2:11" s="26" customFormat="1" ht="15" customHeight="1" x14ac:dyDescent="0.25">
      <c r="B11" s="28" t="s">
        <v>16</v>
      </c>
      <c r="C11" s="35"/>
    </row>
    <row r="12" spans="2:11" s="26" customFormat="1" ht="15" customHeight="1" x14ac:dyDescent="0.25">
      <c r="B12" s="28" t="s">
        <v>20</v>
      </c>
      <c r="C12" s="35"/>
    </row>
    <row r="13" spans="2:11" s="26" customFormat="1" ht="15" customHeight="1" x14ac:dyDescent="0.25">
      <c r="B13" s="28" t="s">
        <v>21</v>
      </c>
      <c r="C13" s="35"/>
    </row>
    <row r="14" spans="2:11" s="26" customFormat="1" ht="15" customHeight="1" thickBot="1" x14ac:dyDescent="0.3">
      <c r="B14" s="30" t="s">
        <v>35</v>
      </c>
      <c r="C14" s="37"/>
    </row>
    <row r="15" spans="2:11" s="26" customFormat="1" ht="15" customHeight="1" thickBot="1" x14ac:dyDescent="0.3">
      <c r="C15" s="27"/>
    </row>
    <row r="16" spans="2:11" s="26" customFormat="1" ht="15" customHeight="1" x14ac:dyDescent="0.25">
      <c r="B16" s="57" t="s">
        <v>39</v>
      </c>
      <c r="C16" s="58"/>
    </row>
    <row r="17" spans="2:11" s="26" customFormat="1" ht="15" customHeight="1" x14ac:dyDescent="0.25">
      <c r="B17" s="28" t="s">
        <v>22</v>
      </c>
      <c r="C17" s="38">
        <f>SUM(C11:C14)</f>
        <v>0</v>
      </c>
    </row>
    <row r="18" spans="2:11" s="26" customFormat="1" ht="15" customHeight="1" x14ac:dyDescent="0.25">
      <c r="B18" s="28" t="s">
        <v>25</v>
      </c>
      <c r="C18" s="38">
        <f>C17-C6</f>
        <v>0</v>
      </c>
      <c r="F18" s="49" t="s">
        <v>29</v>
      </c>
      <c r="G18" s="49"/>
      <c r="H18" s="49"/>
      <c r="I18" s="49"/>
      <c r="J18" s="49"/>
      <c r="K18" s="49"/>
    </row>
    <row r="19" spans="2:11" s="26" customFormat="1" ht="15" customHeight="1" thickBot="1" x14ac:dyDescent="0.3">
      <c r="B19" s="29" t="s">
        <v>19</v>
      </c>
      <c r="C19" s="36">
        <f>IF(C7=0,0,C17/C7)</f>
        <v>0</v>
      </c>
    </row>
    <row r="20" spans="2:11" s="26" customFormat="1" ht="15" customHeight="1" thickBot="1" x14ac:dyDescent="0.3">
      <c r="C20" s="27"/>
    </row>
    <row r="21" spans="2:11" s="26" customFormat="1" ht="15" customHeight="1" x14ac:dyDescent="0.25">
      <c r="B21" s="45" t="s">
        <v>9</v>
      </c>
      <c r="C21" s="46"/>
    </row>
    <row r="22" spans="2:11" s="26" customFormat="1" ht="15" customHeight="1" x14ac:dyDescent="0.25">
      <c r="B22" s="28" t="s">
        <v>8</v>
      </c>
      <c r="C22" s="31">
        <f>C11*9+(C12+C13)*28</f>
        <v>0</v>
      </c>
    </row>
    <row r="23" spans="2:11" s="26" customFormat="1" ht="15" customHeight="1" x14ac:dyDescent="0.25">
      <c r="B23" s="28" t="s">
        <v>6</v>
      </c>
      <c r="C23" s="31">
        <f>IF('Primes a)'!D33=0,0,VLOOKUP('Primes a)'!D31,'Primes a)'!B7:F14,'Primes a)'!D32,FALSE))</f>
        <v>0</v>
      </c>
    </row>
    <row r="24" spans="2:11" s="26" customFormat="1" ht="15" customHeight="1" x14ac:dyDescent="0.25">
      <c r="B24" s="32" t="s">
        <v>37</v>
      </c>
      <c r="C24" s="31">
        <f>IF('Primes a)'!D38=0,0,IF(C7&lt;2,0,VLOOKUP('Primes a)'!D37,'Primes a)'!C20:D25,2,FALSE)))</f>
        <v>0</v>
      </c>
    </row>
    <row r="25" spans="2:11" s="26" customFormat="1" ht="15" customHeight="1" thickBot="1" x14ac:dyDescent="0.3">
      <c r="B25" s="33" t="s">
        <v>10</v>
      </c>
      <c r="C25" s="34">
        <f>SUM(C22:C24)</f>
        <v>0</v>
      </c>
    </row>
    <row r="26" spans="2:11" s="26" customFormat="1" ht="15" customHeight="1" x14ac:dyDescent="0.25">
      <c r="C26" s="27"/>
    </row>
    <row r="27" spans="2:11" s="26" customFormat="1" ht="15" customHeight="1" x14ac:dyDescent="0.25">
      <c r="B27" s="27" t="s">
        <v>36</v>
      </c>
      <c r="C27" s="27"/>
    </row>
    <row r="28" spans="2:11" s="26" customFormat="1" ht="15" customHeight="1" x14ac:dyDescent="0.25">
      <c r="C28" s="27"/>
    </row>
    <row r="29" spans="2:11" s="26" customFormat="1" ht="15" customHeight="1" x14ac:dyDescent="0.25">
      <c r="C29" s="27"/>
    </row>
    <row r="30" spans="2:11" s="26" customFormat="1" ht="15" customHeight="1" x14ac:dyDescent="0.25">
      <c r="C30" s="27"/>
    </row>
  </sheetData>
  <sheetProtection sheet="1" objects="1" scenarios="1" selectLockedCells="1"/>
  <mergeCells count="11">
    <mergeCell ref="B21:C21"/>
    <mergeCell ref="B2:C2"/>
    <mergeCell ref="F7:K7"/>
    <mergeCell ref="F18:K18"/>
    <mergeCell ref="F3:K3"/>
    <mergeCell ref="F4:K4"/>
    <mergeCell ref="F5:K5"/>
    <mergeCell ref="B3:C3"/>
    <mergeCell ref="B5:C5"/>
    <mergeCell ref="B10:C10"/>
    <mergeCell ref="B16:C16"/>
  </mergeCells>
  <conditionalFormatting sqref="C24">
    <cfRule type="expression" dxfId="0" priority="1">
      <formula>$C$7&lt;2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Primes a)</vt:lpstr>
      <vt:lpstr>Calculateur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REGIS</cp:lastModifiedBy>
  <dcterms:created xsi:type="dcterms:W3CDTF">2021-04-02T15:34:23Z</dcterms:created>
  <dcterms:modified xsi:type="dcterms:W3CDTF">2021-06-21T18:46:13Z</dcterms:modified>
</cp:coreProperties>
</file>